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<sst xmlns="http://schemas.openxmlformats.org/spreadsheetml/2006/main" count="61" uniqueCount="32">
  <si>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</si>
  <si>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</si>
  <si>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</si>
  <si>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</si>
  <si>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</si>
  <si>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</si>
  <si>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</si>
  <si>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</si>
  <si>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</si>
  <si>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</si>
  <si>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</si>
  <si>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</si>
  <si>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</si>
  <si>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</si>
  <si>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</si>
  <si>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</si>
  <si>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</si>
  <si>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</si>
  <si>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</si>
  <si>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</si>
  <si>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</si>
  <si>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</si>
  <si>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</si>
  <si>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</si>
  <si>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</si>
  <si>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</si>
  <si>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</si>
  <si>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</si>
  <si>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Информация об объеме покупки и фактического полезного отпуска электроэнергии за Январь 2014 г. в разбивке по уровням напряжения и мощности</t>
  </si>
  <si>
    <t>Информация об объеме покупки и фактического полезного отпуска мощности за Январь 2014 г. в разбивке по уровням напряжения и мощности</t>
  </si>
  <si>
    <t>ЯНВАРЬ</t>
  </si>
  <si>
    <t>Информация об объеме покупки и фактического полезного отпуска электроэнергии за Январь 2014 г. в разбивке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</si>
</sst>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9" fontId="15" fillId="0" borderId="17" xfId="0" applyNumberFormat="1" applyFont="1" applyFill="1" applyBorder="1" applyAlignment="1">
      <alignment horizontal="center" vertical="center" wrapText="1"/>
    </xf>
    <xf numFmtId="169" fontId="15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9" fontId="15" fillId="0" borderId="20" xfId="0" applyNumberFormat="1" applyFont="1" applyFill="1" applyBorder="1" applyAlignment="1">
      <alignment horizontal="center" vertical="center" wrapText="1"/>
    </xf>
    <xf numFmtId="169" fontId="15" fillId="0" borderId="2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22" xfId="0" applyNumberFormat="1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2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1" fontId="15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15" fillId="0" borderId="12" xfId="0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 wrapText="1"/>
    </xf>
    <xf numFmtId="169" fontId="15" fillId="0" borderId="26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1" fontId="12" fillId="0" borderId="17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9" fillId="0" borderId="26" xfId="0" applyNumberFormat="1" applyFont="1" applyFill="1" applyBorder="1" applyAlignment="1">
      <alignment horizontal="center" vertical="center" wrapText="1"/>
    </xf>
    <xf numFmtId="171" fontId="12" fillId="0" borderId="15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15" zoomScaleNormal="115" zoomScalePageLayoutView="0" workbookViewId="0" topLeftCell="A37">
      <selection activeCell="A50" sqref="A1:IV50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0.75390625" style="0" customWidth="1"/>
  </cols>
  <sheetData>
    <row r="1" spans="1:11" s="1" customFormat="1" ht="33.75" customHeight="1">
      <c r="A1" s="16" t="s">
        <v>28</v>
      </c>
      <c r="B1" s="16"/>
      <c r="C1" s="16"/>
      <c r="D1" s="16"/>
      <c r="E1" s="10"/>
      <c r="F1" s="11"/>
      <c r="G1" s="11"/>
      <c r="H1" s="11"/>
      <c r="I1" s="11"/>
      <c r="J1" s="11"/>
      <c r="K1" s="11"/>
    </row>
    <row r="2" spans="1:11" s="1" customFormat="1" ht="9.75" customHeight="1" thickBot="1">
      <c r="A2" s="17"/>
      <c r="B2" s="17"/>
      <c r="C2" s="17"/>
      <c r="D2" s="17"/>
      <c r="E2" s="11"/>
      <c r="F2" s="11"/>
      <c r="G2" s="11"/>
      <c r="H2" s="11"/>
      <c r="I2" s="11"/>
      <c r="J2" s="11"/>
      <c r="K2" s="11"/>
    </row>
    <row r="3" spans="1:6" s="1" customFormat="1" ht="32.25" thickBot="1">
      <c r="A3" s="18" t="s">
        <v>0</v>
      </c>
      <c r="B3" s="19" t="s">
        <v>1</v>
      </c>
      <c r="C3" s="20" t="s">
        <v>2</v>
      </c>
      <c r="D3" s="19" t="s">
        <v>3</v>
      </c>
      <c r="E3" s="12"/>
      <c r="F3" s="12"/>
    </row>
    <row r="4" spans="1:4" s="1" customFormat="1" ht="15.75" customHeight="1">
      <c r="A4" s="21" t="s">
        <v>14</v>
      </c>
      <c r="B4" s="22">
        <v>868.522</v>
      </c>
      <c r="C4" s="23"/>
      <c r="D4" s="22">
        <f>B4+C4</f>
        <v>868.522</v>
      </c>
    </row>
    <row r="5" spans="1:4" s="1" customFormat="1" ht="15.75" customHeight="1">
      <c r="A5" s="24" t="s">
        <v>14</v>
      </c>
      <c r="B5" s="25">
        <v>54.209</v>
      </c>
      <c r="C5" s="26"/>
      <c r="D5" s="22">
        <f aca="true" t="shared" si="0" ref="D5:D11">B5+C5</f>
        <v>54.209</v>
      </c>
    </row>
    <row r="6" spans="1:4" s="1" customFormat="1" ht="15.75" customHeight="1">
      <c r="A6" s="24" t="s">
        <v>10</v>
      </c>
      <c r="B6" s="25">
        <v>1.908</v>
      </c>
      <c r="C6" s="26">
        <v>27.694</v>
      </c>
      <c r="D6" s="22">
        <f t="shared" si="0"/>
        <v>29.602</v>
      </c>
    </row>
    <row r="7" spans="1:4" s="1" customFormat="1" ht="15.75" customHeight="1">
      <c r="A7" s="24" t="s">
        <v>10</v>
      </c>
      <c r="B7" s="25"/>
      <c r="C7" s="26">
        <v>103.86613</v>
      </c>
      <c r="D7" s="22">
        <f t="shared" si="0"/>
        <v>103.86613</v>
      </c>
    </row>
    <row r="8" spans="1:4" s="1" customFormat="1" ht="15.75" customHeight="1">
      <c r="A8" s="24" t="s">
        <v>10</v>
      </c>
      <c r="B8" s="25"/>
      <c r="C8" s="26">
        <v>5.122</v>
      </c>
      <c r="D8" s="22">
        <f t="shared" si="0"/>
        <v>5.122</v>
      </c>
    </row>
    <row r="9" spans="1:4" s="1" customFormat="1" ht="15.75" customHeight="1">
      <c r="A9" s="24" t="s">
        <v>11</v>
      </c>
      <c r="B9" s="25">
        <f>91.776+10.42+17.767+82.314+430.712</f>
        <v>632.989</v>
      </c>
      <c r="C9" s="26">
        <v>318.525</v>
      </c>
      <c r="D9" s="22">
        <f t="shared" si="0"/>
        <v>951.514</v>
      </c>
    </row>
    <row r="10" spans="1:4" s="1" customFormat="1" ht="15.75" customHeight="1">
      <c r="A10" s="24" t="s">
        <v>13</v>
      </c>
      <c r="B10" s="25">
        <v>5.112</v>
      </c>
      <c r="C10" s="26">
        <v>92.176</v>
      </c>
      <c r="D10" s="22">
        <f t="shared" si="0"/>
        <v>97.288</v>
      </c>
    </row>
    <row r="11" spans="1:4" s="1" customFormat="1" ht="15.75" customHeight="1" thickBot="1">
      <c r="A11" s="27" t="s">
        <v>12</v>
      </c>
      <c r="B11" s="28">
        <v>1.636</v>
      </c>
      <c r="C11" s="29">
        <v>36.329</v>
      </c>
      <c r="D11" s="22">
        <f t="shared" si="0"/>
        <v>37.965</v>
      </c>
    </row>
    <row r="12" spans="1:4" s="1" customFormat="1" ht="15.75" customHeight="1" thickBot="1">
      <c r="A12" s="18" t="s">
        <v>9</v>
      </c>
      <c r="B12" s="30">
        <f>SUM(B4:B11)</f>
        <v>1564.3760000000002</v>
      </c>
      <c r="C12" s="31">
        <f>SUM(C4:C11)</f>
        <v>583.7121299999999</v>
      </c>
      <c r="D12" s="32">
        <f>SUM(D4:D11)</f>
        <v>2148.08813</v>
      </c>
    </row>
    <row r="13" spans="1:4" s="1" customFormat="1" ht="16.5" customHeight="1">
      <c r="A13" s="2"/>
      <c r="B13" s="2"/>
      <c r="C13" s="2"/>
      <c r="D13" s="2"/>
    </row>
    <row r="14" spans="1:4" s="1" customFormat="1" ht="33.75" customHeight="1">
      <c r="A14" s="16" t="s">
        <v>29</v>
      </c>
      <c r="B14" s="16"/>
      <c r="C14" s="16"/>
      <c r="D14" s="16"/>
    </row>
    <row r="15" spans="1:4" s="1" customFormat="1" ht="9.75" customHeight="1" thickBot="1">
      <c r="A15" s="17"/>
      <c r="B15" s="17"/>
      <c r="C15" s="17"/>
      <c r="D15" s="17"/>
    </row>
    <row r="16" spans="1:4" s="1" customFormat="1" ht="29.25" customHeight="1">
      <c r="A16" s="33" t="s">
        <v>0</v>
      </c>
      <c r="B16" s="33" t="s">
        <v>20</v>
      </c>
      <c r="C16" s="34" t="s">
        <v>21</v>
      </c>
      <c r="D16" s="33" t="s">
        <v>22</v>
      </c>
    </row>
    <row r="17" spans="1:4" s="1" customFormat="1" ht="16.5" customHeight="1">
      <c r="A17" s="35" t="s">
        <v>14</v>
      </c>
      <c r="B17" s="36">
        <v>1.13019</v>
      </c>
      <c r="C17" s="37"/>
      <c r="D17" s="36">
        <f>B17+C17</f>
        <v>1.13019</v>
      </c>
    </row>
    <row r="18" spans="1:4" s="1" customFormat="1" ht="16.5" customHeight="1">
      <c r="A18" s="35" t="s">
        <v>14</v>
      </c>
      <c r="B18" s="36">
        <v>0.068377</v>
      </c>
      <c r="C18" s="37"/>
      <c r="D18" s="36">
        <f>B18+C18</f>
        <v>0.068377</v>
      </c>
    </row>
    <row r="19" spans="1:4" s="1" customFormat="1" ht="16.5" customHeight="1" thickBot="1">
      <c r="A19" s="35" t="s">
        <v>10</v>
      </c>
      <c r="B19" s="36">
        <v>0.011224</v>
      </c>
      <c r="C19" s="37">
        <v>0.259588</v>
      </c>
      <c r="D19" s="36">
        <f>B19+C19</f>
        <v>0.270812</v>
      </c>
    </row>
    <row r="20" spans="1:4" s="1" customFormat="1" ht="16.5" customHeight="1" thickBot="1">
      <c r="A20" s="19" t="s">
        <v>9</v>
      </c>
      <c r="B20" s="38">
        <f>SUM(B17:B19)</f>
        <v>1.2097909999999998</v>
      </c>
      <c r="C20" s="39">
        <f>SUM(C17:C19)</f>
        <v>0.259588</v>
      </c>
      <c r="D20" s="38">
        <f>SUM(D17:D19)</f>
        <v>1.469379</v>
      </c>
    </row>
    <row r="21" spans="1:4" s="1" customFormat="1" ht="16.5" customHeight="1">
      <c r="A21" s="2"/>
      <c r="B21" s="2"/>
      <c r="C21" s="2"/>
      <c r="D21" s="2"/>
    </row>
    <row r="22" spans="1:4" s="13" customFormat="1" ht="33.75" customHeight="1">
      <c r="A22" s="16" t="s">
        <v>31</v>
      </c>
      <c r="B22" s="16"/>
      <c r="C22" s="16"/>
      <c r="D22" s="16"/>
    </row>
    <row r="23" spans="1:4" s="1" customFormat="1" ht="9.75" customHeight="1" thickBot="1">
      <c r="A23" s="3"/>
      <c r="B23" s="3"/>
      <c r="C23" s="3"/>
      <c r="D23" s="3"/>
    </row>
    <row r="24" spans="1:4" s="1" customFormat="1" ht="48" thickBot="1">
      <c r="A24" s="19" t="s">
        <v>0</v>
      </c>
      <c r="B24" s="20" t="s">
        <v>3</v>
      </c>
      <c r="C24" s="19" t="s">
        <v>4</v>
      </c>
      <c r="D24" s="40" t="s">
        <v>5</v>
      </c>
    </row>
    <row r="25" spans="1:5" s="1" customFormat="1" ht="15.75" customHeight="1">
      <c r="A25" s="41" t="s">
        <v>6</v>
      </c>
      <c r="B25" s="23">
        <f>SUM(D4:D5)</f>
        <v>922.731</v>
      </c>
      <c r="C25" s="42"/>
      <c r="D25" s="43">
        <f>B25</f>
        <v>922.731</v>
      </c>
      <c r="E25" s="14"/>
    </row>
    <row r="26" spans="1:5" s="1" customFormat="1" ht="15.75" customHeight="1">
      <c r="A26" s="35" t="s">
        <v>7</v>
      </c>
      <c r="B26" s="26">
        <f>SUM(D6:D10)</f>
        <v>1187.39213</v>
      </c>
      <c r="C26" s="25">
        <f>0.748+13.883</f>
        <v>14.630999999999998</v>
      </c>
      <c r="D26" s="43">
        <f>B26</f>
        <v>1187.39213</v>
      </c>
      <c r="E26" s="14"/>
    </row>
    <row r="27" spans="1:5" s="1" customFormat="1" ht="15.75" customHeight="1" thickBot="1">
      <c r="A27" s="44" t="s">
        <v>8</v>
      </c>
      <c r="B27" s="29">
        <f>SUM(D11)</f>
        <v>37.965</v>
      </c>
      <c r="C27" s="45">
        <f>0.04+0.08901</f>
        <v>0.12901</v>
      </c>
      <c r="D27" s="43">
        <f>B27</f>
        <v>37.965</v>
      </c>
      <c r="E27" s="15"/>
    </row>
    <row r="28" spans="1:4" s="1" customFormat="1" ht="15.75" customHeight="1" thickBot="1">
      <c r="A28" s="46" t="s">
        <v>9</v>
      </c>
      <c r="B28" s="47">
        <f>SUM(B25:B27)</f>
        <v>2148.08813</v>
      </c>
      <c r="C28" s="48">
        <f>SUM(C25:C27)</f>
        <v>14.760009999999998</v>
      </c>
      <c r="D28" s="49">
        <f>SUM(D25:D27)</f>
        <v>2148.08813</v>
      </c>
    </row>
    <row r="29" spans="1:4" s="1" customFormat="1" ht="16.5" customHeight="1">
      <c r="A29" s="2"/>
      <c r="B29" s="8"/>
      <c r="C29" s="2"/>
      <c r="D29" s="2"/>
    </row>
    <row r="30" spans="1:4" s="1" customFormat="1" ht="15.75" customHeight="1">
      <c r="A30" s="4" t="s">
        <v>23</v>
      </c>
      <c r="B30" s="9"/>
      <c r="C30" s="5"/>
      <c r="D30" s="2"/>
    </row>
    <row r="31" spans="1:4" s="1" customFormat="1" ht="9.75" customHeight="1" thickBot="1">
      <c r="A31" s="6"/>
      <c r="B31" s="6"/>
      <c r="C31" s="5"/>
      <c r="D31" s="2"/>
    </row>
    <row r="32" spans="1:5" s="1" customFormat="1" ht="44.25" customHeight="1" thickBot="1">
      <c r="A32" s="50" t="s">
        <v>15</v>
      </c>
      <c r="B32" s="50" t="s">
        <v>16</v>
      </c>
      <c r="C32" s="51" t="s">
        <v>25</v>
      </c>
      <c r="D32" s="50" t="s">
        <v>24</v>
      </c>
      <c r="E32" s="52" t="s">
        <v>17</v>
      </c>
    </row>
    <row r="33" spans="1:5" s="1" customFormat="1" ht="15.75" customHeight="1">
      <c r="A33" s="53" t="s">
        <v>30</v>
      </c>
      <c r="B33" s="54" t="s">
        <v>14</v>
      </c>
      <c r="C33" s="55">
        <v>1.94758</v>
      </c>
      <c r="D33" s="56">
        <v>369.87471</v>
      </c>
      <c r="E33" s="57">
        <f>(B4*C33*1000)+(B17*D33*1000)</f>
        <v>2109544.7752549006</v>
      </c>
    </row>
    <row r="34" spans="1:5" s="1" customFormat="1" ht="15.75" customHeight="1">
      <c r="A34" s="58"/>
      <c r="B34" s="59" t="s">
        <v>14</v>
      </c>
      <c r="C34" s="60">
        <v>1.28474</v>
      </c>
      <c r="D34" s="61">
        <v>1102.16286</v>
      </c>
      <c r="E34" s="62">
        <f>(B5*C34*1000)+(B18*D34*1000)-0.06</f>
        <v>145007.00053822</v>
      </c>
    </row>
    <row r="35" spans="1:6" s="1" customFormat="1" ht="15.75" customHeight="1">
      <c r="A35" s="63"/>
      <c r="B35" s="59" t="s">
        <v>10</v>
      </c>
      <c r="C35" s="64">
        <v>3.35641</v>
      </c>
      <c r="D35" s="61">
        <v>369.87471</v>
      </c>
      <c r="E35" s="57">
        <f>(B6*C35*1000)+(B19*D35*1000)</f>
        <v>10555.50402504</v>
      </c>
      <c r="F35" s="14"/>
    </row>
    <row r="36" spans="1:5" s="1" customFormat="1" ht="15.75" customHeight="1">
      <c r="A36" s="63"/>
      <c r="B36" s="59" t="s">
        <v>11</v>
      </c>
      <c r="C36" s="60">
        <v>3.94565</v>
      </c>
      <c r="D36" s="61"/>
      <c r="E36" s="62">
        <f>B9*C36*1000-0.02</f>
        <v>2497553.02785</v>
      </c>
    </row>
    <row r="37" spans="1:6" s="1" customFormat="1" ht="15.75" customHeight="1">
      <c r="A37" s="63"/>
      <c r="B37" s="59" t="s">
        <v>13</v>
      </c>
      <c r="C37" s="60">
        <v>3.96404</v>
      </c>
      <c r="D37" s="65"/>
      <c r="E37" s="62">
        <f>B10*C37*1000</f>
        <v>20264.172479999997</v>
      </c>
      <c r="F37" s="14"/>
    </row>
    <row r="38" spans="1:5" s="1" customFormat="1" ht="15.75" customHeight="1" thickBot="1">
      <c r="A38" s="66"/>
      <c r="B38" s="67" t="s">
        <v>12</v>
      </c>
      <c r="C38" s="68">
        <v>4.95159</v>
      </c>
      <c r="D38" s="69"/>
      <c r="E38" s="70">
        <f>B11*C38*1000</f>
        <v>8100.801240000001</v>
      </c>
    </row>
    <row r="39" spans="1:5" s="1" customFormat="1" ht="15.75" customHeight="1" thickBot="1">
      <c r="A39" s="71" t="s">
        <v>18</v>
      </c>
      <c r="B39" s="72"/>
      <c r="C39" s="72"/>
      <c r="D39" s="73"/>
      <c r="E39" s="74">
        <f>SUM(E33:E38)</f>
        <v>4791025.281388161</v>
      </c>
    </row>
    <row r="40" spans="1:5" s="1" customFormat="1" ht="15.75" customHeight="1" thickBot="1">
      <c r="A40" s="71" t="s">
        <v>19</v>
      </c>
      <c r="B40" s="72"/>
      <c r="C40" s="72"/>
      <c r="D40" s="73"/>
      <c r="E40" s="74">
        <f>E39*1.18-0.02</f>
        <v>5653409.81203803</v>
      </c>
    </row>
    <row r="41" spans="1:5" s="1" customFormat="1" ht="16.5" customHeight="1" thickBot="1">
      <c r="A41" s="75"/>
      <c r="B41" s="76"/>
      <c r="C41" s="76"/>
      <c r="D41" s="77"/>
      <c r="E41" s="77"/>
    </row>
    <row r="42" spans="1:5" s="1" customFormat="1" ht="45" customHeight="1" thickBot="1">
      <c r="A42" s="50" t="s">
        <v>15</v>
      </c>
      <c r="B42" s="50" t="s">
        <v>16</v>
      </c>
      <c r="C42" s="51" t="s">
        <v>26</v>
      </c>
      <c r="D42" s="50" t="s">
        <v>27</v>
      </c>
      <c r="E42" s="78" t="s">
        <v>17</v>
      </c>
    </row>
    <row r="43" spans="1:7" s="1" customFormat="1" ht="15.75" customHeight="1">
      <c r="A43" s="53" t="s">
        <v>30</v>
      </c>
      <c r="B43" s="54" t="s">
        <v>10</v>
      </c>
      <c r="C43" s="79">
        <v>3.20258</v>
      </c>
      <c r="D43" s="56">
        <v>358.99429</v>
      </c>
      <c r="E43" s="57">
        <f>(C6*C43*1000)+(C19*D43*1000)-0.08</f>
        <v>181882.78027252</v>
      </c>
      <c r="G43" s="14"/>
    </row>
    <row r="44" spans="1:5" s="1" customFormat="1" ht="15.75" customHeight="1">
      <c r="A44" s="58"/>
      <c r="B44" s="59" t="s">
        <v>10</v>
      </c>
      <c r="C44" s="64">
        <v>3.24617</v>
      </c>
      <c r="D44" s="65"/>
      <c r="E44" s="62">
        <f>C7*C44*1000</f>
        <v>337167.1152221</v>
      </c>
    </row>
    <row r="45" spans="1:5" s="1" customFormat="1" ht="15.75" customHeight="1">
      <c r="A45" s="58"/>
      <c r="B45" s="59" t="s">
        <v>10</v>
      </c>
      <c r="C45" s="64">
        <v>3.56721</v>
      </c>
      <c r="D45" s="65"/>
      <c r="E45" s="62">
        <f>C45*C8*1000</f>
        <v>18271.24962</v>
      </c>
    </row>
    <row r="46" spans="1:5" s="1" customFormat="1" ht="15.75" customHeight="1">
      <c r="A46" s="63"/>
      <c r="B46" s="59" t="s">
        <v>11</v>
      </c>
      <c r="C46" s="60">
        <v>3.6158</v>
      </c>
      <c r="D46" s="80"/>
      <c r="E46" s="62">
        <f>C9*C46*1000</f>
        <v>1151722.6949999998</v>
      </c>
    </row>
    <row r="47" spans="1:5" s="1" customFormat="1" ht="15.75" customHeight="1">
      <c r="A47" s="63"/>
      <c r="B47" s="59" t="s">
        <v>13</v>
      </c>
      <c r="C47" s="60">
        <v>3.62926</v>
      </c>
      <c r="D47" s="80"/>
      <c r="E47" s="62">
        <f>C10*C47*1000</f>
        <v>334530.66976</v>
      </c>
    </row>
    <row r="48" spans="1:5" s="1" customFormat="1" ht="15.75" customHeight="1" thickBot="1">
      <c r="A48" s="67"/>
      <c r="B48" s="67" t="s">
        <v>12</v>
      </c>
      <c r="C48" s="68">
        <v>4.61681</v>
      </c>
      <c r="D48" s="81"/>
      <c r="E48" s="70">
        <f>C11*C48*1000</f>
        <v>167724.09049</v>
      </c>
    </row>
    <row r="49" spans="1:5" s="1" customFormat="1" ht="15.75" customHeight="1" thickBot="1">
      <c r="A49" s="71" t="s">
        <v>18</v>
      </c>
      <c r="B49" s="72"/>
      <c r="C49" s="72"/>
      <c r="D49" s="73"/>
      <c r="E49" s="74">
        <f>SUM(E43:E48)+0.01</f>
        <v>2191298.6103646196</v>
      </c>
    </row>
    <row r="50" spans="1:5" s="1" customFormat="1" ht="15.75" customHeight="1" thickBot="1">
      <c r="A50" s="71" t="s">
        <v>19</v>
      </c>
      <c r="B50" s="72"/>
      <c r="C50" s="72"/>
      <c r="D50" s="73"/>
      <c r="E50" s="74">
        <f>E49*1.18+0.01</f>
        <v>2585732.370230251</v>
      </c>
    </row>
    <row r="51" spans="1:4" s="1" customFormat="1" ht="12.75">
      <c r="A51" s="2"/>
      <c r="B51" s="2"/>
      <c r="C51" s="2"/>
      <c r="D51" s="2"/>
    </row>
    <row r="52" spans="1:4" s="1" customFormat="1" ht="12.75">
      <c r="A52" s="2"/>
      <c r="B52" s="2"/>
      <c r="C52" s="2"/>
      <c r="D52" s="2"/>
    </row>
    <row r="53" spans="1:4" s="1" customFormat="1" ht="12.75">
      <c r="A53" s="2"/>
      <c r="B53" s="2"/>
      <c r="C53" s="2"/>
      <c r="D53" s="2"/>
    </row>
    <row r="57" ht="12.75">
      <c r="B57" s="7"/>
    </row>
    <row r="58" ht="12.75">
      <c r="B58" s="7"/>
    </row>
  </sheetData>
  <sheetProtection/>
  <mergeCells count="7">
    <mergeCell ref="A50:D50"/>
    <mergeCell ref="A1:D1"/>
    <mergeCell ref="A22:D22"/>
    <mergeCell ref="A14:D14"/>
    <mergeCell ref="A39:D39"/>
    <mergeCell ref="A40:D40"/>
    <mergeCell ref="A49:D49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Сапугольцева Юлия</cp:lastModifiedBy>
  <cp:lastPrinted>2014-03-24T09:20:40Z</cp:lastPrinted>
  <dcterms:created xsi:type="dcterms:W3CDTF">2013-01-09T10:52:33Z</dcterms:created>
  <dcterms:modified xsi:type="dcterms:W3CDTF">2014-04-10T12:41:07Z</dcterms:modified>
  <cp:category/>
  <cp:version/>
  <cp:contentType/>
  <cp:contentStatus/>
</cp:coreProperties>
</file>